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\info\electro\2015\"/>
    </mc:Choice>
  </mc:AlternateContent>
  <bookViews>
    <workbookView xWindow="1965" yWindow="120" windowWidth="15480" windowHeight="11640" activeTab="2"/>
  </bookViews>
  <sheets>
    <sheet name="2" sheetId="4" r:id="rId1"/>
    <sheet name="3" sheetId="5" r:id="rId2"/>
    <sheet name="4 (а-г)" sheetId="6" r:id="rId3"/>
  </sheets>
  <definedNames>
    <definedName name="_xlnm.Print_Area" localSheetId="0">'2'!$A$1:$B$40</definedName>
    <definedName name="_xlnm.Print_Area" localSheetId="1">'3'!$A$1:$B$21</definedName>
    <definedName name="_xlnm.Print_Area" localSheetId="2">'4 (а-г)'!$A$1:$C$23</definedName>
  </definedNames>
  <calcPr calcId="152511"/>
</workbook>
</file>

<file path=xl/calcChain.xml><?xml version="1.0" encoding="utf-8"?>
<calcChain xmlns="http://schemas.openxmlformats.org/spreadsheetml/2006/main">
  <c r="B20" i="4" l="1"/>
  <c r="B17" i="5"/>
  <c r="B16" i="5"/>
  <c r="B23" i="4"/>
  <c r="B18" i="4"/>
  <c r="B17" i="4" s="1"/>
  <c r="B14" i="4" s="1"/>
  <c r="B24" i="4" s="1"/>
  <c r="B21" i="4"/>
  <c r="B37" i="4"/>
  <c r="B8" i="5"/>
  <c r="B6" i="5"/>
  <c r="B5" i="6"/>
  <c r="B5" i="5"/>
  <c r="B4" i="6"/>
</calcChain>
</file>

<file path=xl/sharedStrings.xml><?xml version="1.0" encoding="utf-8"?>
<sst xmlns="http://schemas.openxmlformats.org/spreadsheetml/2006/main" count="101" uniqueCount="77">
  <si>
    <t>Наименование организации</t>
  </si>
  <si>
    <t>Наименование показателя</t>
  </si>
  <si>
    <t>Показатель</t>
  </si>
  <si>
    <t xml:space="preserve">Наименование </t>
  </si>
  <si>
    <t>ИНН</t>
  </si>
  <si>
    <t>КПП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</si>
  <si>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</si>
  <si>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</si>
  <si>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</si>
  <si>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</si>
  <si>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</si>
  <si>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Местонахождение (адрес)</t>
  </si>
  <si>
    <t>Отчетный период</t>
  </si>
  <si>
    <t>Всего, в том числе</t>
  </si>
  <si>
    <t>г) Валовая прибыль  от продажи товаров и услуг  (тыс. рублей)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</si>
  <si>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</si>
  <si>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</si>
  <si>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</si>
  <si>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</si>
  <si>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  <charset val="204"/>
      </rPr>
      <t>³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</si>
  <si>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Количество часов (суммарно за календарный год), превышающих допустимую продолжительность перерыва подачи электрической энергии</t>
  </si>
  <si>
    <t>Количество потребителей, затронутых ограничениями подачи электрической энергии</t>
  </si>
  <si>
    <t>а) Вид деятельности организации (производство, передача и сбыт электрической энергии)</t>
  </si>
  <si>
    <t>отклонения от нормативных потерь</t>
  </si>
  <si>
    <t xml:space="preserve"> оплата потерь  покупателями</t>
  </si>
  <si>
    <t>процентное соотношение размера потерь в сетях и количества переданной электрической энергии за год</t>
  </si>
  <si>
    <t>мероприятия по устрананию аварий</t>
  </si>
  <si>
    <t xml:space="preserve"> сведения о границе зон деятельности организации сетевой организации </t>
  </si>
  <si>
    <t>г.Сыктывкар, ул.Советская, 67</t>
  </si>
  <si>
    <t>з) Заявленная электрическая мощность (МВт)</t>
  </si>
  <si>
    <t>и) Присоединенная мощность (МВА)</t>
  </si>
  <si>
    <t xml:space="preserve">м) Объем электрической энергии, переданной потребителям (млн.кВт*ч), в том числе: </t>
  </si>
  <si>
    <t>по приборам учета (млн.кВт*ч)</t>
  </si>
  <si>
    <t>по нормативам потребления  (млн.кВт*ч)</t>
  </si>
  <si>
    <t>Потребность в финансовых средствах на __2010________год, тыс. руб.</t>
  </si>
  <si>
    <t>-</t>
  </si>
  <si>
    <t xml:space="preserve">Согласно границ раздела с МРСК "Северо-Запад" по Республике КОМИ </t>
  </si>
  <si>
    <t>Сыктывкар</t>
  </si>
  <si>
    <t>Усинск</t>
  </si>
  <si>
    <t>Воркута</t>
  </si>
  <si>
    <t>Ухта</t>
  </si>
  <si>
    <t>Усть-Цильма</t>
  </si>
  <si>
    <t>Печора</t>
  </si>
  <si>
    <t>Инта</t>
  </si>
  <si>
    <t>р) Количество ТП  (штук)</t>
  </si>
  <si>
    <t>расходы на оплату потерь  (тыс. руб)</t>
  </si>
  <si>
    <t>л) Объем покупаемой  электрической энергии на собственное потребление (млн.кВт*ч)</t>
  </si>
  <si>
    <t>б) Выручка (передача) (тыс. рублей)(без НДС)</t>
  </si>
  <si>
    <t>кап ремонт пит. Каб. Линии по 6 квт</t>
  </si>
  <si>
    <t>объём потерь от собственного потребления(.кВт*ч)</t>
  </si>
  <si>
    <t>объём потерь при передаче потребителям(.кВт*ч)</t>
  </si>
  <si>
    <t>н) Технологические потери всего при передаче по электрическим сетям в том числе:</t>
  </si>
  <si>
    <t>4. Информация об инвестиционных программах и отчетах об их реализации</t>
  </si>
  <si>
    <t>2. Информация об  основных показателях финансово-хозяйственной деятельности организации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</si>
  <si>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</si>
  <si>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общепроизводственные (цеховые) расходы</t>
  </si>
  <si>
    <t>общехозяйственные (управленческие расходы)</t>
  </si>
  <si>
    <t>передача  электрической  энергии</t>
  </si>
  <si>
    <t>отсутствует</t>
  </si>
  <si>
    <t>А.Н. Пономарев</t>
  </si>
  <si>
    <t>ОАО "Комиавиатранс"</t>
  </si>
  <si>
    <t xml:space="preserve">г. Сыктывкар, ул. Советская, д.67  </t>
  </si>
  <si>
    <t xml:space="preserve">Генеральный директор ОАО "Комиавиатранс" </t>
  </si>
  <si>
    <t>Факт за 2014 год</t>
  </si>
  <si>
    <t>аэропорт Ухта ремонт  кабельной линии ВЛ-10вКТ, ремонт высоковольтной линии ВЛ-6 №7 по договорам с ООО "Энергосервис Коми" (сумма по договору 57.130 тыс. руб. без учета НДС); аэропорт Печора капитальный ремонт кабельной линии от ТП35 до ТП 71 по договору с ООО "Континент" (сумма по договору 375.0 тыс. руб + ТМЦ 235.2 тыс. руб.); аэропорт Воркута ремонт кабельной линии 6кВ ООО "Пятое измерение"(сумма по договорам  171.6 тыс. рублей без учета НДС)</t>
  </si>
  <si>
    <t xml:space="preserve">из них расходы на оплату труда и отчисления на социальные нужды цехового персонала </t>
  </si>
  <si>
    <t>в) Себестоимость производимых товаров (оказываемых услуг) по регулируемому виду деятельности (тыс. рублей) для сторонних потребителей:</t>
  </si>
  <si>
    <t xml:space="preserve"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</t>
  </si>
  <si>
    <t>Количество аварий на системах электроснабжения (единиц )
 с указанием причин</t>
  </si>
  <si>
    <t>2 ед. - короткое замыкание кабельных линий</t>
  </si>
  <si>
    <t>1 ед- короткое замыкание в соединительной муфте</t>
  </si>
  <si>
    <t>1. Провода обстучали от мокрого снега и льда</t>
  </si>
  <si>
    <t>1ед. - обрыв проводов по причине налипания
 мокрого снега и льда на провода</t>
  </si>
  <si>
    <t>2. Аварийно-восстановительные работы по монтажу кабельных вставок, концевых муфт</t>
  </si>
  <si>
    <t>3. Проведение земляных работ с привлечением сторонней организации, ремонт кабельной линии</t>
  </si>
  <si>
    <t>объём недопоставленной в результате аварийных ограничений (отключений) электрической энергии, квт*ч</t>
  </si>
  <si>
    <t xml:space="preserve">из них расходы на оплату труда и отчисления на социальные нужды управленческого персонала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</si>
</sst>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0.000"/>
    <numFmt numFmtId="176" formatCode="0.0"/>
    <numFmt numFmtId="177" formatCode="0.0%"/>
    <numFmt numFmtId="178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12"/>
      <name val="Calibri"/>
      <family val="2"/>
      <charset val="204"/>
    </font>
    <font>
      <b/>
      <sz val="11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/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4" xfId="0" applyFill="1" applyBorder="1"/>
    <xf numFmtId="0" fontId="0" fillId="0" borderId="0" xfId="0" applyFill="1"/>
    <xf numFmtId="0" fontId="7" fillId="3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/>
    <xf numFmtId="0" fontId="0" fillId="2" borderId="6" xfId="0" applyFill="1" applyBorder="1" applyAlignment="1">
      <alignment vertical="center" wrapText="1"/>
    </xf>
    <xf numFmtId="0" fontId="0" fillId="0" borderId="4" xfId="0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center" vertical="top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left" vertical="top" wrapText="1" indent="2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5" fillId="0" borderId="7" xfId="0" applyFont="1" applyFill="1" applyBorder="1"/>
    <xf numFmtId="0" fontId="3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8" xfId="0" applyFill="1" applyBorder="1" applyAlignment="1">
      <alignment vertical="top" wrapText="1"/>
    </xf>
    <xf numFmtId="2" fontId="0" fillId="0" borderId="8" xfId="0" applyNumberForma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177" fontId="11" fillId="0" borderId="0" xfId="1" applyNumberFormat="1" applyFont="1" applyBorder="1"/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172" fontId="9" fillId="5" borderId="4" xfId="0" applyNumberFormat="1" applyFont="1" applyFill="1" applyBorder="1" applyAlignment="1">
      <alignment horizontal="center" vertical="center" wrapText="1"/>
    </xf>
    <xf numFmtId="3" fontId="9" fillId="5" borderId="4" xfId="0" applyNumberFormat="1" applyFont="1" applyFill="1" applyBorder="1" applyAlignment="1">
      <alignment horizontal="center" vertical="center" wrapText="1"/>
    </xf>
    <xf numFmtId="9" fontId="9" fillId="5" borderId="4" xfId="1" applyFont="1" applyFill="1" applyBorder="1" applyAlignment="1">
      <alignment horizontal="center" vertical="center" wrapText="1"/>
    </xf>
    <xf numFmtId="178" fontId="9" fillId="5" borderId="4" xfId="0" applyNumberFormat="1" applyFont="1" applyFill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 indent="2"/>
    </xf>
    <xf numFmtId="0" fontId="0" fillId="0" borderId="4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top" wrapText="1" indent="4"/>
    </xf>
    <xf numFmtId="178" fontId="0" fillId="0" borderId="4" xfId="0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 indent="2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7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2:G47"/>
  <sheetViews>
    <sheetView view="pageBreakPreview" zoomScale="60" zoomScaleNormal="100" workbookViewId="0">
      <pane xSplit="1" ySplit="11" topLeftCell="B21" activePane="bottomRight" state="frozen"/>
      <selection activeCell="B22" sqref="B22"/>
      <selection pane="topRight" activeCell="B22" sqref="B22"/>
      <selection pane="bottomLeft" activeCell="B22" sqref="B22"/>
      <selection pane="bottomRight" activeCell="B24" sqref="B24"/>
    </sheetView>
  </sheetViews>
  <sheetFormatPr defaultRowHeight="15" x14ac:dyDescent="0.25"/>
  <cols>
    <col min="1" max="1" width="60.85546875" customWidth="1"/>
    <col min="2" max="2" width="68.42578125" customWidth="1"/>
    <col min="4" max="4" width="12" customWidth="1"/>
    <col min="6" max="6" width="12.140625" bestFit="1" customWidth="1"/>
  </cols>
  <sheetData>
    <row r="2" spans="1:7" ht="36" customHeight="1" x14ac:dyDescent="0.25">
      <c r="A2" s="60" t="s">
        <v>53</v>
      </c>
      <c r="B2" s="61"/>
    </row>
    <row r="3" spans="1:7" ht="14.25" customHeight="1" x14ac:dyDescent="0.25"/>
    <row r="4" spans="1:7" x14ac:dyDescent="0.25">
      <c r="A4" s="23" t="s">
        <v>0</v>
      </c>
      <c r="B4" s="41" t="s">
        <v>60</v>
      </c>
    </row>
    <row r="5" spans="1:7" x14ac:dyDescent="0.25">
      <c r="A5" s="23" t="s">
        <v>4</v>
      </c>
      <c r="B5" s="41">
        <v>1101141183</v>
      </c>
    </row>
    <row r="6" spans="1:7" x14ac:dyDescent="0.25">
      <c r="A6" s="23" t="s">
        <v>5</v>
      </c>
      <c r="B6" s="41">
        <v>112250001</v>
      </c>
    </row>
    <row r="7" spans="1:7" x14ac:dyDescent="0.25">
      <c r="A7" s="23" t="s">
        <v>11</v>
      </c>
      <c r="B7" s="41" t="s">
        <v>61</v>
      </c>
    </row>
    <row r="8" spans="1:7" x14ac:dyDescent="0.25">
      <c r="A8" s="23" t="s">
        <v>12</v>
      </c>
      <c r="B8" s="41" t="s">
        <v>63</v>
      </c>
    </row>
    <row r="9" spans="1:7" x14ac:dyDescent="0.25">
      <c r="A9" s="11"/>
      <c r="B9" s="11"/>
    </row>
    <row r="10" spans="1:7" ht="14.25" customHeight="1" x14ac:dyDescent="0.25">
      <c r="A10" s="11"/>
      <c r="B10" s="11"/>
    </row>
    <row r="11" spans="1:7" x14ac:dyDescent="0.25">
      <c r="A11" s="24" t="s">
        <v>1</v>
      </c>
      <c r="B11" s="40" t="s">
        <v>2</v>
      </c>
    </row>
    <row r="12" spans="1:7" ht="35.25" customHeight="1" x14ac:dyDescent="0.25">
      <c r="A12" s="38" t="s">
        <v>22</v>
      </c>
      <c r="B12" s="39" t="s">
        <v>57</v>
      </c>
    </row>
    <row r="13" spans="1:7" ht="22.5" customHeight="1" x14ac:dyDescent="0.25">
      <c r="A13" s="26" t="s">
        <v>47</v>
      </c>
      <c r="B13" s="53">
        <v>6490.59</v>
      </c>
    </row>
    <row r="14" spans="1:7" ht="51.75" customHeight="1" x14ac:dyDescent="0.25">
      <c r="A14" s="25" t="s">
        <v>66</v>
      </c>
      <c r="B14" s="54">
        <f>B15+B16+B17+B19+B21+B23</f>
        <v>12170.002490000001</v>
      </c>
      <c r="D14" s="42"/>
      <c r="E14" s="43"/>
      <c r="F14" s="44"/>
      <c r="G14" s="42"/>
    </row>
    <row r="15" spans="1:7" ht="36" customHeight="1" x14ac:dyDescent="0.25">
      <c r="A15" s="27" t="s">
        <v>6</v>
      </c>
      <c r="B15" s="53">
        <v>2182.8000000000002</v>
      </c>
      <c r="D15" s="42"/>
      <c r="E15" s="42"/>
      <c r="F15" s="44"/>
      <c r="G15" s="42"/>
    </row>
    <row r="16" spans="1:7" ht="45.75" customHeight="1" x14ac:dyDescent="0.25">
      <c r="A16" s="27" t="s">
        <v>7</v>
      </c>
      <c r="B16" s="53">
        <v>714.1</v>
      </c>
      <c r="D16" s="42"/>
      <c r="E16" s="42"/>
      <c r="F16" s="44"/>
      <c r="G16" s="42"/>
    </row>
    <row r="17" spans="1:7" ht="21.75" customHeight="1" x14ac:dyDescent="0.25">
      <c r="A17" s="27" t="s">
        <v>55</v>
      </c>
      <c r="B17" s="53">
        <f>B18+379.6+653.8+109+40.1+68.5+18.2+258.4</f>
        <v>5532.3</v>
      </c>
      <c r="D17" s="42"/>
      <c r="E17" s="42"/>
      <c r="F17" s="44"/>
      <c r="G17" s="42"/>
    </row>
    <row r="18" spans="1:7" ht="35.25" customHeight="1" x14ac:dyDescent="0.25">
      <c r="A18" s="58" t="s">
        <v>65</v>
      </c>
      <c r="B18" s="53">
        <f>4004.7</f>
        <v>4004.7</v>
      </c>
      <c r="D18" s="42"/>
      <c r="E18" s="42"/>
      <c r="F18" s="44"/>
      <c r="G18" s="42"/>
    </row>
    <row r="19" spans="1:7" x14ac:dyDescent="0.25">
      <c r="A19" s="27" t="s">
        <v>56</v>
      </c>
      <c r="B19" s="53">
        <v>895.1</v>
      </c>
      <c r="D19" s="42"/>
      <c r="E19" s="42"/>
      <c r="F19" s="44"/>
      <c r="G19" s="42"/>
    </row>
    <row r="20" spans="1:7" ht="30" x14ac:dyDescent="0.25">
      <c r="A20" s="58" t="s">
        <v>76</v>
      </c>
      <c r="B20" s="53">
        <f>ROUND(B19*0.6,1)</f>
        <v>537.1</v>
      </c>
      <c r="D20" s="42"/>
      <c r="E20" s="42"/>
      <c r="F20" s="44"/>
      <c r="G20" s="42"/>
    </row>
    <row r="21" spans="1:7" ht="21" customHeight="1" x14ac:dyDescent="0.25">
      <c r="A21" s="62" t="s">
        <v>8</v>
      </c>
      <c r="B21" s="53">
        <f>ROUND((15495.26+57130.75+375000+235203.57+171628+70200.99+26242.24)/1000,1)</f>
        <v>950.9</v>
      </c>
      <c r="D21" s="42"/>
      <c r="E21" s="42"/>
      <c r="F21" s="44"/>
      <c r="G21" s="42"/>
    </row>
    <row r="22" spans="1:7" ht="140.1" customHeight="1" x14ac:dyDescent="0.25">
      <c r="A22" s="62"/>
      <c r="B22" s="55" t="s">
        <v>64</v>
      </c>
      <c r="D22" s="42"/>
      <c r="E22" s="42"/>
      <c r="F22" s="44"/>
      <c r="G22" s="42"/>
    </row>
    <row r="23" spans="1:7" ht="53.25" customHeight="1" x14ac:dyDescent="0.25">
      <c r="A23" s="27" t="s">
        <v>54</v>
      </c>
      <c r="B23" s="48">
        <f>(45.2+435.6+10.2+87.9+1.6+1.6+21.20405+(29.84856+11.58234+17.69397)*12+117.3+114.8+19.3)+B35</f>
        <v>1894.80249</v>
      </c>
      <c r="D23" s="42"/>
      <c r="E23" s="42"/>
      <c r="F23" s="44"/>
      <c r="G23" s="45"/>
    </row>
    <row r="24" spans="1:7" ht="18.75" customHeight="1" x14ac:dyDescent="0.25">
      <c r="A24" s="25" t="s">
        <v>14</v>
      </c>
      <c r="B24" s="59">
        <f>B13-B14</f>
        <v>-5679.4124900000006</v>
      </c>
      <c r="D24" s="42"/>
      <c r="E24" s="42"/>
      <c r="F24" s="44"/>
      <c r="G24" s="45"/>
    </row>
    <row r="25" spans="1:7" x14ac:dyDescent="0.25">
      <c r="A25" s="25" t="s">
        <v>29</v>
      </c>
      <c r="B25" s="21">
        <v>2.62</v>
      </c>
      <c r="D25" s="42"/>
      <c r="E25" s="42"/>
      <c r="F25" s="44"/>
      <c r="G25" s="46"/>
    </row>
    <row r="26" spans="1:7" x14ac:dyDescent="0.25">
      <c r="A26" s="25" t="s">
        <v>30</v>
      </c>
      <c r="B26" s="21">
        <v>12.83</v>
      </c>
      <c r="D26" s="42"/>
      <c r="E26" s="42"/>
      <c r="F26" s="44"/>
      <c r="G26" s="46"/>
    </row>
    <row r="27" spans="1:7" ht="30" x14ac:dyDescent="0.25">
      <c r="A27" s="25" t="s">
        <v>46</v>
      </c>
      <c r="B27" s="49">
        <v>5.907</v>
      </c>
      <c r="D27" s="42"/>
      <c r="E27" s="42"/>
      <c r="F27" s="44"/>
      <c r="G27" s="46"/>
    </row>
    <row r="28" spans="1:7" ht="30" x14ac:dyDescent="0.25">
      <c r="A28" s="25" t="s">
        <v>31</v>
      </c>
      <c r="B28" s="50">
        <v>7.31</v>
      </c>
      <c r="D28" s="42"/>
      <c r="E28" s="42"/>
      <c r="F28" s="44"/>
      <c r="G28" s="46"/>
    </row>
    <row r="29" spans="1:7" x14ac:dyDescent="0.25">
      <c r="A29" s="27" t="s">
        <v>32</v>
      </c>
      <c r="B29" s="50">
        <v>7.31</v>
      </c>
      <c r="D29" s="42"/>
      <c r="E29" s="42"/>
      <c r="F29" s="44"/>
      <c r="G29" s="46"/>
    </row>
    <row r="30" spans="1:7" x14ac:dyDescent="0.25">
      <c r="A30" s="27" t="s">
        <v>33</v>
      </c>
      <c r="B30" s="21">
        <v>0</v>
      </c>
      <c r="D30" s="42"/>
      <c r="E30" s="42"/>
      <c r="F30" s="44"/>
      <c r="G30" s="46"/>
    </row>
    <row r="31" spans="1:7" ht="40.5" customHeight="1" x14ac:dyDescent="0.25">
      <c r="A31" s="26" t="s">
        <v>51</v>
      </c>
      <c r="B31" s="51">
        <v>789494</v>
      </c>
      <c r="D31" s="42"/>
      <c r="E31" s="42"/>
      <c r="F31" s="44"/>
      <c r="G31" s="46"/>
    </row>
    <row r="32" spans="1:7" ht="30" customHeight="1" x14ac:dyDescent="0.25">
      <c r="A32" s="26" t="s">
        <v>50</v>
      </c>
      <c r="B32" s="51">
        <v>438453</v>
      </c>
      <c r="D32" s="42"/>
      <c r="E32" s="42"/>
      <c r="F32" s="44"/>
      <c r="G32" s="46"/>
    </row>
    <row r="33" spans="1:7" ht="31.5" customHeight="1" x14ac:dyDescent="0.25">
      <c r="A33" s="26" t="s">
        <v>49</v>
      </c>
      <c r="B33" s="51">
        <v>351041</v>
      </c>
      <c r="D33" s="42"/>
      <c r="E33" s="42"/>
      <c r="F33" s="44"/>
      <c r="G33" s="46"/>
    </row>
    <row r="34" spans="1:7" ht="22.5" customHeight="1" x14ac:dyDescent="0.25">
      <c r="A34" s="28" t="s">
        <v>23</v>
      </c>
      <c r="B34" s="29">
        <v>0</v>
      </c>
      <c r="D34" s="42"/>
      <c r="E34" s="42"/>
      <c r="F34" s="44"/>
      <c r="G34" s="47"/>
    </row>
    <row r="35" spans="1:7" ht="27.75" customHeight="1" x14ac:dyDescent="0.25">
      <c r="A35" s="28" t="s">
        <v>45</v>
      </c>
      <c r="B35" s="49">
        <v>330.6</v>
      </c>
      <c r="D35" s="42"/>
      <c r="E35" s="42"/>
      <c r="F35" s="42"/>
      <c r="G35" s="47"/>
    </row>
    <row r="36" spans="1:7" ht="22.5" customHeight="1" x14ac:dyDescent="0.25">
      <c r="A36" s="28" t="s">
        <v>24</v>
      </c>
      <c r="B36" s="29">
        <v>0</v>
      </c>
      <c r="D36" s="42"/>
      <c r="E36" s="42"/>
      <c r="F36" s="44"/>
      <c r="G36" s="47"/>
    </row>
    <row r="37" spans="1:7" ht="36" customHeight="1" x14ac:dyDescent="0.25">
      <c r="A37" s="28" t="s">
        <v>25</v>
      </c>
      <c r="B37" s="52">
        <f>B31/1000000/(B27+B28)</f>
        <v>5.973322236513582E-2</v>
      </c>
      <c r="D37" s="42"/>
      <c r="E37" s="42"/>
      <c r="F37" s="44"/>
      <c r="G37" s="47"/>
    </row>
    <row r="38" spans="1:7" x14ac:dyDescent="0.25">
      <c r="A38" s="26" t="s">
        <v>44</v>
      </c>
      <c r="B38" s="21">
        <v>61</v>
      </c>
      <c r="D38" s="42"/>
      <c r="E38" s="42"/>
      <c r="F38" s="44"/>
      <c r="G38" s="46"/>
    </row>
    <row r="39" spans="1:7" x14ac:dyDescent="0.25">
      <c r="A39" s="2"/>
      <c r="B39" s="2"/>
    </row>
    <row r="40" spans="1:7" ht="43.5" customHeight="1" x14ac:dyDescent="0.25">
      <c r="A40" s="36" t="s">
        <v>62</v>
      </c>
      <c r="B40" s="37" t="s">
        <v>59</v>
      </c>
    </row>
    <row r="41" spans="1:7" ht="33" customHeight="1" x14ac:dyDescent="0.25">
      <c r="A41" s="2"/>
      <c r="B41" s="3"/>
    </row>
    <row r="42" spans="1:7" ht="105.75" customHeight="1" x14ac:dyDescent="0.25">
      <c r="A42" s="2"/>
      <c r="B42" s="2"/>
    </row>
    <row r="43" spans="1:7" ht="33.75" customHeight="1" x14ac:dyDescent="0.25">
      <c r="A43" s="3"/>
      <c r="B43" s="2"/>
    </row>
    <row r="47" spans="1:7" ht="14.25" customHeight="1" x14ac:dyDescent="0.25"/>
  </sheetData>
  <mergeCells count="2">
    <mergeCell ref="A2:B2"/>
    <mergeCell ref="A21:A22"/>
  </mergeCells>
  <phoneticPr fontId="0" type="noConversion"/>
  <printOptions horizontalCentered="1"/>
  <pageMargins left="0.70866141732283472" right="0.70866141732283472" top="0.19685039370078741" bottom="0.3937007874015748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2:I22"/>
  <sheetViews>
    <sheetView view="pageBreakPreview" topLeftCell="A4" zoomScale="60" zoomScaleNormal="100" workbookViewId="0">
      <selection activeCell="A21" sqref="A21"/>
    </sheetView>
  </sheetViews>
  <sheetFormatPr defaultRowHeight="15" x14ac:dyDescent="0.25"/>
  <cols>
    <col min="1" max="1" width="59.140625" customWidth="1"/>
    <col min="2" max="2" width="57" customWidth="1"/>
    <col min="3" max="3" width="13.7109375" hidden="1" customWidth="1"/>
    <col min="4" max="5" width="14.28515625" hidden="1" customWidth="1"/>
    <col min="6" max="6" width="15.7109375" hidden="1" customWidth="1"/>
    <col min="7" max="7" width="16.42578125" hidden="1" customWidth="1"/>
    <col min="8" max="9" width="15.140625" hidden="1" customWidth="1"/>
  </cols>
  <sheetData>
    <row r="2" spans="1:9" x14ac:dyDescent="0.25">
      <c r="A2" s="63" t="s">
        <v>67</v>
      </c>
      <c r="B2" s="61"/>
    </row>
    <row r="3" spans="1:9" ht="57.75" customHeight="1" x14ac:dyDescent="0.25">
      <c r="A3" s="61"/>
      <c r="B3" s="61"/>
    </row>
    <row r="4" spans="1:9" x14ac:dyDescent="0.25">
      <c r="A4" s="23" t="s">
        <v>0</v>
      </c>
      <c r="B4" s="41" t="s">
        <v>60</v>
      </c>
    </row>
    <row r="5" spans="1:9" x14ac:dyDescent="0.25">
      <c r="A5" s="23" t="s">
        <v>4</v>
      </c>
      <c r="B5" s="41">
        <f>'2'!B5</f>
        <v>1101141183</v>
      </c>
    </row>
    <row r="6" spans="1:9" x14ac:dyDescent="0.25">
      <c r="A6" s="23" t="s">
        <v>5</v>
      </c>
      <c r="B6" s="41">
        <f>'2'!B6</f>
        <v>112250001</v>
      </c>
    </row>
    <row r="7" spans="1:9" ht="15.75" thickBot="1" x14ac:dyDescent="0.3">
      <c r="A7" s="31" t="s">
        <v>11</v>
      </c>
      <c r="B7" s="41" t="s">
        <v>61</v>
      </c>
    </row>
    <row r="8" spans="1:9" ht="16.5" thickBot="1" x14ac:dyDescent="0.3">
      <c r="A8" s="17"/>
      <c r="B8" s="41" t="str">
        <f>'2'!B8</f>
        <v>Факт за 2014 год</v>
      </c>
      <c r="C8" s="12" t="s">
        <v>37</v>
      </c>
      <c r="D8" s="5" t="s">
        <v>38</v>
      </c>
      <c r="E8" s="6" t="s">
        <v>39</v>
      </c>
      <c r="F8" s="5" t="s">
        <v>40</v>
      </c>
      <c r="G8" s="6" t="s">
        <v>41</v>
      </c>
      <c r="H8" s="5" t="s">
        <v>42</v>
      </c>
      <c r="I8" s="6" t="s">
        <v>43</v>
      </c>
    </row>
    <row r="9" spans="1:9" ht="16.5" thickTop="1" thickBot="1" x14ac:dyDescent="0.3">
      <c r="A9" s="22" t="s">
        <v>3</v>
      </c>
      <c r="B9" s="32" t="s">
        <v>2</v>
      </c>
      <c r="C9" s="13" t="s">
        <v>2</v>
      </c>
      <c r="D9" s="8" t="s">
        <v>2</v>
      </c>
      <c r="E9" s="8" t="s">
        <v>2</v>
      </c>
      <c r="F9" s="8" t="s">
        <v>2</v>
      </c>
      <c r="G9" s="8" t="s">
        <v>2</v>
      </c>
      <c r="H9" s="8" t="s">
        <v>2</v>
      </c>
      <c r="I9" s="8" t="s">
        <v>2</v>
      </c>
    </row>
    <row r="10" spans="1:9" ht="39.950000000000003" customHeight="1" thickTop="1" thickBot="1" x14ac:dyDescent="0.3">
      <c r="A10" s="65" t="s">
        <v>68</v>
      </c>
      <c r="B10" s="56" t="s">
        <v>72</v>
      </c>
      <c r="C10" s="14">
        <v>0</v>
      </c>
      <c r="D10" s="7">
        <v>0</v>
      </c>
      <c r="E10" s="9">
        <v>1</v>
      </c>
      <c r="F10" s="7"/>
      <c r="G10" s="7"/>
      <c r="H10" s="7"/>
      <c r="I10" s="7"/>
    </row>
    <row r="11" spans="1:9" ht="20.100000000000001" customHeight="1" thickTop="1" thickBot="1" x14ac:dyDescent="0.3">
      <c r="A11" s="66"/>
      <c r="B11" s="57" t="s">
        <v>69</v>
      </c>
      <c r="C11" s="14"/>
      <c r="D11" s="7"/>
      <c r="E11" s="9"/>
      <c r="F11" s="7"/>
      <c r="G11" s="7"/>
      <c r="H11" s="7"/>
      <c r="I11" s="7"/>
    </row>
    <row r="12" spans="1:9" ht="20.100000000000001" customHeight="1" thickTop="1" thickBot="1" x14ac:dyDescent="0.3">
      <c r="A12" s="67"/>
      <c r="B12" s="57" t="s">
        <v>70</v>
      </c>
      <c r="C12" s="14"/>
      <c r="D12" s="7"/>
      <c r="E12" s="9"/>
      <c r="F12" s="7"/>
      <c r="G12" s="7"/>
      <c r="H12" s="7"/>
      <c r="I12" s="7"/>
    </row>
    <row r="13" spans="1:9" ht="20.100000000000001" customHeight="1" thickTop="1" thickBot="1" x14ac:dyDescent="0.3">
      <c r="A13" s="65" t="s">
        <v>26</v>
      </c>
      <c r="B13" s="57" t="s">
        <v>71</v>
      </c>
      <c r="C13" s="14">
        <v>0</v>
      </c>
      <c r="D13" s="7">
        <v>0</v>
      </c>
      <c r="E13" s="4" t="s">
        <v>48</v>
      </c>
      <c r="F13" s="7"/>
      <c r="G13" s="7"/>
      <c r="H13" s="7"/>
      <c r="I13" s="7"/>
    </row>
    <row r="14" spans="1:9" ht="39.950000000000003" customHeight="1" thickTop="1" thickBot="1" x14ac:dyDescent="0.3">
      <c r="A14" s="66"/>
      <c r="B14" s="56" t="s">
        <v>73</v>
      </c>
      <c r="C14" s="14"/>
      <c r="D14" s="7"/>
      <c r="E14" s="4"/>
      <c r="F14" s="7"/>
      <c r="G14" s="7"/>
      <c r="H14" s="7"/>
      <c r="I14" s="7"/>
    </row>
    <row r="15" spans="1:9" ht="39.950000000000003" customHeight="1" thickTop="1" thickBot="1" x14ac:dyDescent="0.3">
      <c r="A15" s="67"/>
      <c r="B15" s="56" t="s">
        <v>74</v>
      </c>
      <c r="C15" s="14"/>
      <c r="D15" s="7"/>
      <c r="E15" s="4"/>
      <c r="F15" s="7"/>
      <c r="G15" s="7"/>
      <c r="H15" s="7"/>
      <c r="I15" s="7"/>
    </row>
    <row r="16" spans="1:9" ht="45" customHeight="1" thickTop="1" thickBot="1" x14ac:dyDescent="0.3">
      <c r="A16" s="26" t="s">
        <v>75</v>
      </c>
      <c r="B16" s="18">
        <f>400+1207+2012</f>
        <v>3619</v>
      </c>
      <c r="C16" s="14">
        <v>0</v>
      </c>
      <c r="D16" s="7">
        <v>0</v>
      </c>
      <c r="E16" s="7"/>
      <c r="F16" s="7"/>
      <c r="G16" s="7"/>
      <c r="H16" s="7"/>
      <c r="I16" s="7"/>
    </row>
    <row r="17" spans="1:9" ht="56.25" customHeight="1" thickTop="1" thickBot="1" x14ac:dyDescent="0.3">
      <c r="A17" s="30" t="s">
        <v>20</v>
      </c>
      <c r="B17" s="18">
        <f>144+285+504</f>
        <v>933</v>
      </c>
      <c r="C17" s="14">
        <v>0</v>
      </c>
      <c r="D17" s="7">
        <v>0</v>
      </c>
      <c r="E17" s="7"/>
      <c r="F17" s="7"/>
      <c r="G17" s="7"/>
      <c r="H17" s="7"/>
      <c r="I17" s="7"/>
    </row>
    <row r="18" spans="1:9" ht="31.5" thickTop="1" thickBot="1" x14ac:dyDescent="0.3">
      <c r="A18" s="30" t="s">
        <v>21</v>
      </c>
      <c r="B18" s="19">
        <v>3</v>
      </c>
      <c r="C18" s="15">
        <v>0</v>
      </c>
      <c r="D18" s="1"/>
      <c r="E18" s="1"/>
      <c r="F18" s="1"/>
      <c r="G18" s="1"/>
      <c r="H18" s="1"/>
      <c r="I18" s="1"/>
    </row>
    <row r="19" spans="1:9" ht="42" customHeight="1" thickTop="1" thickBot="1" x14ac:dyDescent="0.3">
      <c r="A19" s="33" t="s">
        <v>27</v>
      </c>
      <c r="B19" s="21" t="s">
        <v>36</v>
      </c>
      <c r="C19" s="16"/>
      <c r="D19" s="4"/>
      <c r="E19" s="4"/>
      <c r="F19" s="4"/>
      <c r="G19" s="4"/>
      <c r="H19" s="4"/>
      <c r="I19" s="4"/>
    </row>
    <row r="20" spans="1:9" ht="15.75" thickTop="1" x14ac:dyDescent="0.25"/>
    <row r="21" spans="1:9" ht="33" customHeight="1" x14ac:dyDescent="0.25">
      <c r="A21" s="36" t="s">
        <v>62</v>
      </c>
      <c r="B21" s="37" t="s">
        <v>59</v>
      </c>
      <c r="C21" s="37" t="s">
        <v>59</v>
      </c>
    </row>
    <row r="22" spans="1:9" ht="37.5" customHeight="1" x14ac:dyDescent="0.25">
      <c r="A22" s="64"/>
      <c r="B22" s="64"/>
    </row>
  </sheetData>
  <mergeCells count="4">
    <mergeCell ref="A2:B3"/>
    <mergeCell ref="A22:B22"/>
    <mergeCell ref="A10:A12"/>
    <mergeCell ref="A13:A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2:C23"/>
  <sheetViews>
    <sheetView tabSelected="1" view="pageBreakPreview" zoomScale="60" zoomScaleNormal="100" workbookViewId="0">
      <selection activeCell="R11" sqref="R11"/>
    </sheetView>
  </sheetViews>
  <sheetFormatPr defaultRowHeight="15" outlineLevelRow="1" x14ac:dyDescent="0.25"/>
  <cols>
    <col min="1" max="1" width="49.28515625" customWidth="1"/>
    <col min="2" max="2" width="32.5703125" customWidth="1"/>
    <col min="3" max="3" width="25.42578125" customWidth="1"/>
  </cols>
  <sheetData>
    <row r="2" spans="1:3" x14ac:dyDescent="0.25">
      <c r="A2" s="68" t="s">
        <v>0</v>
      </c>
      <c r="B2" s="69" t="s">
        <v>60</v>
      </c>
      <c r="C2" s="70"/>
    </row>
    <row r="3" spans="1:3" x14ac:dyDescent="0.25">
      <c r="A3" s="68"/>
      <c r="B3" s="71"/>
      <c r="C3" s="72"/>
    </row>
    <row r="4" spans="1:3" x14ac:dyDescent="0.25">
      <c r="A4" s="20" t="s">
        <v>4</v>
      </c>
      <c r="B4" s="73">
        <f>'3'!B5</f>
        <v>1101141183</v>
      </c>
      <c r="C4" s="74"/>
    </row>
    <row r="5" spans="1:3" x14ac:dyDescent="0.25">
      <c r="A5" s="20" t="s">
        <v>5</v>
      </c>
      <c r="B5" s="75">
        <f>'3'!B6</f>
        <v>112250001</v>
      </c>
      <c r="C5" s="75"/>
    </row>
    <row r="6" spans="1:3" x14ac:dyDescent="0.25">
      <c r="A6" s="20" t="s">
        <v>11</v>
      </c>
      <c r="B6" s="75" t="s">
        <v>28</v>
      </c>
      <c r="C6" s="75"/>
    </row>
    <row r="7" spans="1:3" x14ac:dyDescent="0.25">
      <c r="A7" s="34" t="s">
        <v>9</v>
      </c>
      <c r="B7" s="75" t="s">
        <v>35</v>
      </c>
      <c r="C7" s="75"/>
    </row>
    <row r="8" spans="1:3" ht="36.75" customHeight="1" x14ac:dyDescent="0.25">
      <c r="A8" s="79" t="s">
        <v>52</v>
      </c>
      <c r="B8" s="79"/>
      <c r="C8" s="79"/>
    </row>
    <row r="9" spans="1:3" x14ac:dyDescent="0.25">
      <c r="A9" s="11"/>
      <c r="B9" s="11"/>
      <c r="C9" s="11"/>
    </row>
    <row r="10" spans="1:3" ht="42.75" customHeight="1" x14ac:dyDescent="0.25">
      <c r="A10" s="35" t="s">
        <v>15</v>
      </c>
      <c r="B10" s="77" t="s">
        <v>58</v>
      </c>
      <c r="C10" s="78"/>
    </row>
    <row r="11" spans="1:3" ht="48" customHeight="1" x14ac:dyDescent="0.25">
      <c r="A11" s="35" t="s">
        <v>16</v>
      </c>
      <c r="B11" s="73"/>
      <c r="C11" s="74"/>
    </row>
    <row r="12" spans="1:3" ht="47.25" customHeight="1" x14ac:dyDescent="0.25">
      <c r="A12" s="34" t="s">
        <v>17</v>
      </c>
      <c r="B12" s="73"/>
      <c r="C12" s="74"/>
    </row>
    <row r="13" spans="1:3" ht="36.75" hidden="1" customHeight="1" outlineLevel="1" x14ac:dyDescent="0.25">
      <c r="A13" s="76" t="s">
        <v>18</v>
      </c>
      <c r="B13" s="76"/>
      <c r="C13" s="76"/>
    </row>
    <row r="14" spans="1:3" hidden="1" outlineLevel="1" x14ac:dyDescent="0.25">
      <c r="A14" s="11"/>
      <c r="B14" s="11"/>
      <c r="C14" s="11"/>
    </row>
    <row r="15" spans="1:3" ht="45" hidden="1" outlineLevel="1" x14ac:dyDescent="0.25">
      <c r="A15" s="18" t="s">
        <v>19</v>
      </c>
      <c r="B15" s="21" t="s">
        <v>34</v>
      </c>
      <c r="C15" s="21" t="s">
        <v>10</v>
      </c>
    </row>
    <row r="16" spans="1:3" hidden="1" outlineLevel="1" x14ac:dyDescent="0.25">
      <c r="A16" s="10" t="s">
        <v>13</v>
      </c>
      <c r="B16" s="10"/>
      <c r="C16" s="10"/>
    </row>
    <row r="17" spans="1:3" hidden="1" outlineLevel="1" x14ac:dyDescent="0.25">
      <c r="A17" s="10"/>
      <c r="B17" s="10"/>
      <c r="C17" s="10"/>
    </row>
    <row r="18" spans="1:3" hidden="1" outlineLevel="1" x14ac:dyDescent="0.25">
      <c r="A18" s="10"/>
      <c r="B18" s="10"/>
      <c r="C18" s="10"/>
    </row>
    <row r="19" spans="1:3" hidden="1" outlineLevel="1" x14ac:dyDescent="0.25">
      <c r="A19" s="10"/>
      <c r="B19" s="10"/>
      <c r="C19" s="10"/>
    </row>
    <row r="20" spans="1:3" hidden="1" outlineLevel="1" x14ac:dyDescent="0.25">
      <c r="A20" s="10"/>
      <c r="B20" s="10"/>
      <c r="C20" s="10"/>
    </row>
    <row r="21" spans="1:3" hidden="1" outlineLevel="1" x14ac:dyDescent="0.25">
      <c r="A21" s="10"/>
      <c r="B21" s="10"/>
      <c r="C21" s="10"/>
    </row>
    <row r="22" spans="1:3" collapsed="1" x14ac:dyDescent="0.25"/>
    <row r="23" spans="1:3" x14ac:dyDescent="0.25">
      <c r="A23" s="36" t="s">
        <v>62</v>
      </c>
      <c r="B23" s="11"/>
      <c r="C23" s="37" t="s">
        <v>59</v>
      </c>
    </row>
  </sheetData>
  <mergeCells count="11"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B6:C6"/>
    <mergeCell ref="A8:C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</vt:lpstr>
      <vt:lpstr>3</vt:lpstr>
      <vt:lpstr>4 (а-г)</vt:lpstr>
      <vt:lpstr>'2'!Область_печати</vt:lpstr>
      <vt:lpstr>'3'!Область_печати</vt:lpstr>
      <vt:lpstr>'4 (а-г)'!Область_печати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Alex</cp:lastModifiedBy>
  <cp:lastPrinted>2015-04-28T10:31:28Z</cp:lastPrinted>
  <dcterms:created xsi:type="dcterms:W3CDTF">2010-02-15T13:42:22Z</dcterms:created>
  <dcterms:modified xsi:type="dcterms:W3CDTF">2017-12-22T09:39:29Z</dcterms:modified>
</cp:coreProperties>
</file>